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ervossponges-my.sharepoint.com/personal/alexanderzettl_zervossponges_onmicrosoft_com/Documents/Dokumente/Privat/Immobilien/Adolf Kolping Str/"/>
    </mc:Choice>
  </mc:AlternateContent>
  <xr:revisionPtr revIDLastSave="0" documentId="14_{D22CE5F1-CF50-4505-80E2-2834BE8524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4" i="1" l="1"/>
  <c r="F53" i="1"/>
  <c r="G37" i="1"/>
  <c r="F51" i="1"/>
  <c r="F37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3" i="1"/>
  <c r="R18" i="1"/>
  <c r="R16" i="1"/>
  <c r="R8" i="1"/>
  <c r="R9" i="1"/>
  <c r="R10" i="1"/>
  <c r="R11" i="1"/>
  <c r="R12" i="1"/>
  <c r="R13" i="1"/>
  <c r="R7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5" i="1"/>
  <c r="H37" i="1" l="1"/>
</calcChain>
</file>

<file path=xl/sharedStrings.xml><?xml version="1.0" encoding="utf-8"?>
<sst xmlns="http://schemas.openxmlformats.org/spreadsheetml/2006/main" count="231" uniqueCount="113">
  <si>
    <t>Wohnung</t>
  </si>
  <si>
    <t>Mieter</t>
  </si>
  <si>
    <t>Aktuelle Miete</t>
  </si>
  <si>
    <t>1.OG links</t>
  </si>
  <si>
    <t>1.OG rechts</t>
  </si>
  <si>
    <t>1.OG mitte</t>
  </si>
  <si>
    <t>2.OG links</t>
  </si>
  <si>
    <t>2.OG mitte</t>
  </si>
  <si>
    <t>2.OG rechts</t>
  </si>
  <si>
    <t>Müller/Milschin</t>
  </si>
  <si>
    <t>Anfangsmiete</t>
  </si>
  <si>
    <t>3.OG links</t>
  </si>
  <si>
    <t>3.OG mitte</t>
  </si>
  <si>
    <t>3.OG rechts</t>
  </si>
  <si>
    <t>4.OG links</t>
  </si>
  <si>
    <t>4.OG mitte</t>
  </si>
  <si>
    <t>4.OG rechts</t>
  </si>
  <si>
    <t>5.OG links</t>
  </si>
  <si>
    <t>5.OG rechts</t>
  </si>
  <si>
    <t>Brand</t>
  </si>
  <si>
    <t>Verhaag/Streng</t>
  </si>
  <si>
    <t>Thamann</t>
  </si>
  <si>
    <t>Scherzant</t>
  </si>
  <si>
    <t>Göhner/Behnert</t>
  </si>
  <si>
    <t>Bohn/Wintergerst</t>
  </si>
  <si>
    <t>Miebeginn</t>
  </si>
  <si>
    <t>Vormieter</t>
  </si>
  <si>
    <t>Mietbeginn</t>
  </si>
  <si>
    <t>Letzte Miete</t>
  </si>
  <si>
    <t>Schroven</t>
  </si>
  <si>
    <t>Vorvormieter</t>
  </si>
  <si>
    <t>Wolf</t>
  </si>
  <si>
    <t>letzte Miete</t>
  </si>
  <si>
    <t>Eichler</t>
  </si>
  <si>
    <t>Büchse/Dang</t>
  </si>
  <si>
    <t>Engels/Walther</t>
  </si>
  <si>
    <t>Frauhammer</t>
  </si>
  <si>
    <t>Michael</t>
  </si>
  <si>
    <t>Luderer</t>
  </si>
  <si>
    <t>Nuglisch</t>
  </si>
  <si>
    <t>Lajtkep</t>
  </si>
  <si>
    <t>Haller/Thamann</t>
  </si>
  <si>
    <t>Edele</t>
  </si>
  <si>
    <t>Ofenloch/Peter</t>
  </si>
  <si>
    <t>Schultheiss</t>
  </si>
  <si>
    <t>Schubert</t>
  </si>
  <si>
    <t>Reeg/Blech</t>
  </si>
  <si>
    <t>2) Vormiete</t>
  </si>
  <si>
    <t>Vormiete Vertrag</t>
  </si>
  <si>
    <t>Vormiete 1 Jahr</t>
  </si>
  <si>
    <t>Miete 1 Jahr</t>
  </si>
  <si>
    <t>keine drinnen</t>
  </si>
  <si>
    <t>nichts drinnen</t>
  </si>
  <si>
    <t>Frantz</t>
  </si>
  <si>
    <t>James</t>
  </si>
  <si>
    <t>Plotek</t>
  </si>
  <si>
    <t>Niessel</t>
  </si>
  <si>
    <t xml:space="preserve">Edele Vertrag feherhaft da dort falsche Vormiete Ofenloch ist korrekt </t>
  </si>
  <si>
    <t>Hat Mieter Anrecht den Vor-Vorvertrag zu sehen</t>
  </si>
  <si>
    <t>Aktueller Mieter</t>
  </si>
  <si>
    <t>Vormiete lt. Vertrag</t>
  </si>
  <si>
    <t>Vormiete 1 Jahr vor Mietbeginn</t>
  </si>
  <si>
    <t>Letzte gezahlte Miete</t>
  </si>
  <si>
    <t>keine Angabe</t>
  </si>
  <si>
    <t>saniert</t>
  </si>
  <si>
    <t>Weith</t>
  </si>
  <si>
    <t>Übersicht Mietverträge</t>
  </si>
  <si>
    <t>Fläche in qm</t>
  </si>
  <si>
    <t>Netto pro qm aktuell</t>
  </si>
  <si>
    <t>Mietspiegel 2021 obere Spanne mittlere Spanne</t>
  </si>
  <si>
    <t>15,72 €                          13,38 €</t>
  </si>
  <si>
    <t>20,49 €                            16,69 €</t>
  </si>
  <si>
    <t>16,56 €                          14.08 €</t>
  </si>
  <si>
    <t>21,43 €                          17,63 €</t>
  </si>
  <si>
    <t>15,18 €                          12,92 €</t>
  </si>
  <si>
    <t>19,58 €                          15,78 €</t>
  </si>
  <si>
    <t>15,15 €                          12,89 €</t>
  </si>
  <si>
    <t>19,49 €                       15,69 €</t>
  </si>
  <si>
    <t>Mietspiegel 2025 obere Spanne mittlere Spanne</t>
  </si>
  <si>
    <t>Netto pro qm bei Mietbeginn</t>
  </si>
  <si>
    <t>4.OG rechts ist aber nach Vorlage Fall Brand nicht relevant</t>
  </si>
  <si>
    <t>EG links</t>
  </si>
  <si>
    <t xml:space="preserve">EG rechts </t>
  </si>
  <si>
    <t>Index</t>
  </si>
  <si>
    <t>Staffel</t>
  </si>
  <si>
    <t>Nebenkosten</t>
  </si>
  <si>
    <t>Mietspiegel</t>
  </si>
  <si>
    <t>Nächste Erhöhung</t>
  </si>
  <si>
    <t>Brutto</t>
  </si>
  <si>
    <t>Netto/qm</t>
  </si>
  <si>
    <t>Zimmer</t>
  </si>
  <si>
    <t>Küche</t>
  </si>
  <si>
    <t>Bad</t>
  </si>
  <si>
    <t>WC</t>
  </si>
  <si>
    <t>-</t>
  </si>
  <si>
    <t>Sonstige Erträge</t>
  </si>
  <si>
    <t>Lager</t>
  </si>
  <si>
    <t>Stellplatz 1</t>
  </si>
  <si>
    <t>Stellplatz 2</t>
  </si>
  <si>
    <t>Stellplatz 3</t>
  </si>
  <si>
    <t>Stellplatz 5</t>
  </si>
  <si>
    <t>Garage 1</t>
  </si>
  <si>
    <t>Garage 2</t>
  </si>
  <si>
    <t>Garage 3</t>
  </si>
  <si>
    <t>Garage 4</t>
  </si>
  <si>
    <t>Garage 5</t>
  </si>
  <si>
    <t>Zwischensumme</t>
  </si>
  <si>
    <t>Zwischensumme 2</t>
  </si>
  <si>
    <t>Gesamtertrag</t>
  </si>
  <si>
    <t>monatlich</t>
  </si>
  <si>
    <t>Jährlich</t>
  </si>
  <si>
    <t>XXX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</si>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</sst>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1" fillId="4" borderId="1" xfId="0" applyFont="1" applyFill="1" applyBorder="1" applyAlignment="1">
      <alignment vertical="top" wrapText="1"/>
    </xf>
    <xf numFmtId="0" fontId="0" fillId="4" borderId="1" xfId="0" applyFill="1" applyBorder="1"/>
    <xf numFmtId="0" fontId="0" fillId="0" borderId="1" xfId="0" applyBorder="1"/>
    <xf numFmtId="0" fontId="1" fillId="0" borderId="1" xfId="0" applyFont="1" applyBorder="1" applyAlignment="1">
      <alignment vertical="top" wrapText="1"/>
    </xf>
    <xf numFmtId="14" fontId="0" fillId="0" borderId="1" xfId="0" applyNumberFormat="1" applyBorder="1"/>
    <xf numFmtId="164" fontId="0" fillId="0" borderId="1" xfId="0" applyNumberFormat="1" applyBorder="1"/>
    <xf numFmtId="164" fontId="0" fillId="2" borderId="1" xfId="0" applyNumberFormat="1" applyFill="1" applyBorder="1"/>
    <xf numFmtId="164" fontId="0" fillId="5" borderId="1" xfId="0" applyNumberFormat="1" applyFill="1" applyBorder="1"/>
    <xf numFmtId="14" fontId="0" fillId="5" borderId="1" xfId="0" applyNumberFormat="1" applyFill="1" applyBorder="1"/>
    <xf numFmtId="0" fontId="1" fillId="0" borderId="0" xfId="0" applyFont="1"/>
    <xf numFmtId="164" fontId="0" fillId="0" borderId="1" xfId="0" applyNumberFormat="1" applyBorder="1" applyAlignment="1">
      <alignment horizontal="right" wrapText="1"/>
    </xf>
    <xf numFmtId="14" fontId="1" fillId="0" borderId="1" xfId="0" applyNumberFormat="1" applyFont="1" applyBorder="1" applyAlignment="1">
      <alignment vertical="top" wrapText="1"/>
    </xf>
    <xf numFmtId="164" fontId="0" fillId="0" borderId="0" xfId="0" applyNumberFormat="1"/>
    <xf numFmtId="164" fontId="1" fillId="0" borderId="1" xfId="0" applyNumberFormat="1" applyFont="1" applyBorder="1" applyAlignment="1">
      <alignment vertical="top" wrapText="1"/>
    </xf>
    <xf numFmtId="0" fontId="1" fillId="4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1" fontId="0" fillId="0" borderId="0" xfId="0" applyNumberFormat="1"/>
    <xf numFmtId="1" fontId="1" fillId="0" borderId="1" xfId="0" applyNumberFormat="1" applyFont="1" applyBorder="1" applyAlignment="1">
      <alignment vertical="top" wrapText="1"/>
    </xf>
    <xf numFmtId="2" fontId="0" fillId="4" borderId="1" xfId="0" applyNumberFormat="1" applyFill="1" applyBorder="1" applyAlignment="1">
      <alignment vertical="center" wrapText="1"/>
    </xf>
    <xf numFmtId="2" fontId="0" fillId="4" borderId="1" xfId="0" applyNumberFormat="1" applyFill="1" applyBorder="1" applyAlignment="1">
      <alignment vertical="center"/>
    </xf>
    <xf numFmtId="14" fontId="0" fillId="4" borderId="1" xfId="0" applyNumberFormat="1" applyFill="1" applyBorder="1" applyAlignment="1">
      <alignment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vertical="center" wrapText="1"/>
    </xf>
    <xf numFmtId="0" fontId="0" fillId="4" borderId="1" xfId="0" applyFill="1" applyBorder="1" applyAlignment="1">
      <alignment vertical="top" wrapText="1"/>
    </xf>
    <xf numFmtId="164" fontId="0" fillId="4" borderId="1" xfId="0" applyNumberFormat="1" applyFill="1" applyBorder="1" applyAlignment="1">
      <alignment horizontal="center" vertical="center" wrapText="1"/>
    </xf>
    <xf numFmtId="1" fontId="0" fillId="4" borderId="1" xfId="0" applyNumberFormat="1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vertical="center"/>
    </xf>
    <xf numFmtId="14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vertical="center"/>
    </xf>
    <xf numFmtId="164" fontId="0" fillId="4" borderId="1" xfId="0" applyNumberFormat="1" applyFill="1" applyBorder="1"/>
    <xf numFmtId="164" fontId="0" fillId="4" borderId="1" xfId="0" applyNumberFormat="1" applyFill="1" applyBorder="1" applyAlignment="1">
      <alignment horizontal="right" wrapText="1"/>
    </xf>
    <xf numFmtId="0" fontId="0" fillId="4" borderId="1" xfId="0" applyFill="1" applyBorder="1" applyAlignment="1">
      <alignment horizontal="center"/>
    </xf>
    <xf numFmtId="1" fontId="0" fillId="0" borderId="1" xfId="0" applyNumberFormat="1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14" fontId="0" fillId="0" borderId="1" xfId="0" applyNumberFormat="1" applyBorder="1" applyAlignment="1">
      <alignment horizontal="center"/>
    </xf>
    <xf numFmtId="0" fontId="0" fillId="3" borderId="1" xfId="0" applyFill="1" applyBorder="1"/>
    <xf numFmtId="0" fontId="1" fillId="4" borderId="1" xfId="0" applyFont="1" applyFill="1" applyBorder="1"/>
    <xf numFmtId="0" fontId="1" fillId="4" borderId="1" xfId="0" applyFont="1" applyFill="1" applyBorder="1" applyAlignment="1">
      <alignment vertical="center"/>
    </xf>
    <xf numFmtId="0" fontId="1" fillId="0" borderId="1" xfId="0" applyFont="1" applyBorder="1"/>
    <xf numFmtId="0" fontId="0" fillId="0" borderId="2" xfId="0" applyBorder="1"/>
    <xf numFmtId="0" fontId="0" fillId="0" borderId="2" xfId="0" applyBorder="1" applyAlignment="1">
      <alignment horizontal="center"/>
    </xf>
    <xf numFmtId="164" fontId="0" fillId="0" borderId="2" xfId="0" applyNumberFormat="1" applyBorder="1"/>
    <xf numFmtId="14" fontId="0" fillId="0" borderId="2" xfId="0" applyNumberFormat="1" applyBorder="1"/>
    <xf numFmtId="1" fontId="0" fillId="0" borderId="2" xfId="0" applyNumberFormat="1" applyBorder="1"/>
    <xf numFmtId="0" fontId="1" fillId="0" borderId="3" xfId="0" applyFont="1" applyBorder="1" applyAlignment="1">
      <alignment vertical="center"/>
    </xf>
    <xf numFmtId="0" fontId="0" fillId="0" borderId="3" xfId="0" applyBorder="1"/>
    <xf numFmtId="0" fontId="0" fillId="0" borderId="3" xfId="0" applyBorder="1" applyAlignment="1">
      <alignment horizontal="center"/>
    </xf>
    <xf numFmtId="164" fontId="1" fillId="0" borderId="3" xfId="0" applyNumberFormat="1" applyFont="1" applyBorder="1"/>
    <xf numFmtId="14" fontId="0" fillId="0" borderId="3" xfId="0" applyNumberFormat="1" applyBorder="1"/>
    <xf numFmtId="1" fontId="0" fillId="0" borderId="3" xfId="0" applyNumberFormat="1" applyBorder="1"/>
    <xf numFmtId="0" fontId="1" fillId="0" borderId="4" xfId="0" applyFont="1" applyBorder="1" applyAlignment="1">
      <alignment vertical="center"/>
    </xf>
    <xf numFmtId="0" fontId="0" fillId="0" borderId="5" xfId="0" applyBorder="1"/>
    <xf numFmtId="0" fontId="0" fillId="0" borderId="5" xfId="0" applyBorder="1" applyAlignment="1">
      <alignment horizontal="center"/>
    </xf>
    <xf numFmtId="164" fontId="1" fillId="0" borderId="5" xfId="0" applyNumberFormat="1" applyFont="1" applyBorder="1"/>
    <xf numFmtId="14" fontId="0" fillId="0" borderId="5" xfId="0" applyNumberFormat="1" applyBorder="1"/>
    <xf numFmtId="1" fontId="0" fillId="0" borderId="5" xfId="0" applyNumberFormat="1" applyBorder="1"/>
    <xf numFmtId="1" fontId="0" fillId="0" borderId="6" xfId="0" applyNumberFormat="1" applyBorder="1"/>
    <xf numFmtId="0" fontId="1" fillId="0" borderId="7" xfId="0" applyFont="1" applyBorder="1"/>
    <xf numFmtId="0" fontId="0" fillId="0" borderId="8" xfId="0" applyBorder="1"/>
    <xf numFmtId="0" fontId="0" fillId="0" borderId="8" xfId="0" applyBorder="1" applyAlignment="1">
      <alignment horizontal="center"/>
    </xf>
    <xf numFmtId="164" fontId="0" fillId="0" borderId="8" xfId="0" applyNumberFormat="1" applyBorder="1"/>
    <xf numFmtId="14" fontId="0" fillId="0" borderId="8" xfId="0" applyNumberFormat="1" applyBorder="1"/>
    <xf numFmtId="1" fontId="0" fillId="0" borderId="8" xfId="0" applyNumberFormat="1" applyBorder="1"/>
    <xf numFmtId="1" fontId="0" fillId="0" borderId="9" xfId="0" applyNumberFormat="1" applyBorder="1"/>
    <xf numFmtId="0" fontId="0" fillId="4" borderId="1" xfId="0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54"/>
  <sheetViews>
    <sheetView tabSelected="1" workbookViewId="0">
      <selection activeCell="C57" sqref="C57"/>
    </sheetView>
  </sheetViews>
  <sheetFormatPr baseColWidth="10" defaultRowHeight="15" x14ac:dyDescent="0.25"/>
  <cols>
    <col min="1" max="2" width="17" customWidth="1"/>
    <col min="3" max="3" width="16.5703125" customWidth="1"/>
    <col min="4" max="4" width="15.85546875" customWidth="1"/>
    <col min="5" max="5" width="15.85546875" style="19" customWidth="1"/>
    <col min="6" max="8" width="17.42578125" style="16" customWidth="1"/>
    <col min="9" max="9" width="17.42578125" style="1" customWidth="1"/>
    <col min="10" max="11" width="17.42578125" hidden="1" customWidth="1"/>
    <col min="12" max="12" width="17.42578125" customWidth="1"/>
    <col min="13" max="16" width="7.85546875" style="21" customWidth="1"/>
    <col min="17" max="17" width="19.42578125" hidden="1" customWidth="1"/>
    <col min="18" max="19" width="17.42578125" hidden="1" customWidth="1"/>
    <col min="20" max="21" width="19.85546875" hidden="1" customWidth="1"/>
    <col min="22" max="22" width="14.7109375" hidden="1" customWidth="1"/>
    <col min="23" max="23" width="0" hidden="1" customWidth="1"/>
    <col min="24" max="24" width="16.140625" hidden="1" customWidth="1"/>
    <col min="25" max="25" width="13.140625" hidden="1" customWidth="1"/>
    <col min="26" max="27" width="19.85546875" hidden="1" customWidth="1"/>
    <col min="28" max="28" width="18.42578125" hidden="1" customWidth="1"/>
    <col min="29" max="29" width="14.7109375" hidden="1" customWidth="1"/>
    <col min="30" max="30" width="15.42578125" hidden="1" customWidth="1"/>
    <col min="31" max="31" width="13.42578125" hidden="1" customWidth="1"/>
    <col min="32" max="32" width="15.5703125" hidden="1" customWidth="1"/>
    <col min="33" max="33" width="13.140625" hidden="1" customWidth="1"/>
    <col min="34" max="34" width="16.85546875" hidden="1" customWidth="1"/>
    <col min="35" max="35" width="15.28515625" hidden="1" customWidth="1"/>
    <col min="36" max="36" width="13.42578125" hidden="1" customWidth="1"/>
    <col min="37" max="37" width="0" hidden="1" customWidth="1"/>
    <col min="38" max="38" width="13.7109375" customWidth="1"/>
  </cols>
  <sheetData>
    <row r="1" spans="1:36" x14ac:dyDescent="0.25">
      <c r="A1" s="13" t="s">
        <v>66</v>
      </c>
    </row>
    <row r="2" spans="1:36" s="7" customFormat="1" ht="47.25" customHeight="1" x14ac:dyDescent="0.25">
      <c r="A2" s="7" t="s">
        <v>0</v>
      </c>
      <c r="B2" s="4" t="s">
        <v>67</v>
      </c>
      <c r="C2" s="7" t="s">
        <v>59</v>
      </c>
      <c r="D2" s="7" t="s">
        <v>25</v>
      </c>
      <c r="E2" s="20"/>
      <c r="F2" s="17" t="s">
        <v>2</v>
      </c>
      <c r="G2" s="17" t="s">
        <v>85</v>
      </c>
      <c r="H2" s="17" t="s">
        <v>88</v>
      </c>
      <c r="I2" s="15" t="s">
        <v>87</v>
      </c>
      <c r="J2" s="7" t="s">
        <v>68</v>
      </c>
      <c r="K2" s="7" t="s">
        <v>78</v>
      </c>
      <c r="L2" s="7" t="s">
        <v>89</v>
      </c>
      <c r="M2" s="22" t="s">
        <v>90</v>
      </c>
      <c r="N2" s="22" t="s">
        <v>91</v>
      </c>
      <c r="O2" s="22" t="s">
        <v>92</v>
      </c>
      <c r="P2" s="22" t="s">
        <v>93</v>
      </c>
      <c r="Q2" s="7" t="s">
        <v>10</v>
      </c>
      <c r="R2" s="7" t="s">
        <v>79</v>
      </c>
      <c r="S2" s="7" t="s">
        <v>69</v>
      </c>
      <c r="T2" s="7" t="s">
        <v>60</v>
      </c>
      <c r="U2" s="7" t="s">
        <v>61</v>
      </c>
      <c r="V2" s="7" t="s">
        <v>26</v>
      </c>
      <c r="W2" s="7" t="s">
        <v>27</v>
      </c>
      <c r="X2" s="7" t="s">
        <v>62</v>
      </c>
      <c r="Y2" s="7" t="s">
        <v>10</v>
      </c>
      <c r="Z2" s="7" t="s">
        <v>60</v>
      </c>
      <c r="AA2" s="7" t="s">
        <v>61</v>
      </c>
      <c r="AB2" s="7" t="s">
        <v>30</v>
      </c>
      <c r="AC2" s="7" t="s">
        <v>27</v>
      </c>
      <c r="AD2" s="7" t="s">
        <v>62</v>
      </c>
      <c r="AE2" s="7" t="s">
        <v>10</v>
      </c>
      <c r="AF2" s="7" t="s">
        <v>61</v>
      </c>
      <c r="AG2" s="7" t="s">
        <v>30</v>
      </c>
      <c r="AH2" s="7" t="s">
        <v>27</v>
      </c>
      <c r="AI2" s="7" t="s">
        <v>32</v>
      </c>
      <c r="AJ2" s="7" t="s">
        <v>10</v>
      </c>
    </row>
    <row r="3" spans="1:36" s="7" customFormat="1" ht="32.25" customHeight="1" x14ac:dyDescent="0.25">
      <c r="A3" s="18" t="s">
        <v>82</v>
      </c>
      <c r="B3" s="23">
        <v>64.599999999999994</v>
      </c>
      <c r="C3" s="70" t="s">
        <v>111</v>
      </c>
      <c r="D3" s="25">
        <v>45017</v>
      </c>
      <c r="E3" s="26" t="s">
        <v>83</v>
      </c>
      <c r="F3" s="27">
        <v>1386.28</v>
      </c>
      <c r="G3" s="27">
        <v>290</v>
      </c>
      <c r="H3" s="27">
        <f>F3+G3</f>
        <v>1676.28</v>
      </c>
      <c r="I3" s="25">
        <v>46113</v>
      </c>
      <c r="J3" s="28"/>
      <c r="K3" s="28"/>
      <c r="L3" s="29">
        <f>F3/B3</f>
        <v>21.459442724458206</v>
      </c>
      <c r="M3" s="30">
        <v>1</v>
      </c>
      <c r="N3" s="30" t="s">
        <v>94</v>
      </c>
      <c r="O3" s="30"/>
      <c r="P3" s="30">
        <v>1</v>
      </c>
    </row>
    <row r="4" spans="1:36" s="7" customFormat="1" ht="32.25" customHeight="1" x14ac:dyDescent="0.25">
      <c r="A4" s="18" t="s">
        <v>81</v>
      </c>
      <c r="B4" s="23">
        <v>60.2</v>
      </c>
      <c r="C4" s="70" t="s">
        <v>111</v>
      </c>
      <c r="D4" s="25">
        <v>44256</v>
      </c>
      <c r="E4" s="26" t="s">
        <v>83</v>
      </c>
      <c r="F4" s="27">
        <v>1452.96</v>
      </c>
      <c r="G4" s="27">
        <v>260</v>
      </c>
      <c r="H4" s="27">
        <f t="shared" ref="H4:H18" si="0">F4+G4</f>
        <v>1712.96</v>
      </c>
      <c r="I4" s="25">
        <v>46447</v>
      </c>
      <c r="J4" s="28"/>
      <c r="K4" s="28"/>
      <c r="L4" s="29">
        <f t="shared" ref="L4:L18" si="1">F4/B4</f>
        <v>24.135548172757474</v>
      </c>
      <c r="M4" s="30">
        <v>1</v>
      </c>
      <c r="N4" s="30" t="s">
        <v>94</v>
      </c>
      <c r="O4" s="30"/>
      <c r="P4" s="30">
        <v>1</v>
      </c>
    </row>
    <row r="5" spans="1:36" s="6" customFormat="1" ht="32.25" customHeight="1" x14ac:dyDescent="0.25">
      <c r="A5" s="43" t="s">
        <v>3</v>
      </c>
      <c r="B5" s="24">
        <v>51.08</v>
      </c>
      <c r="C5" s="70" t="s">
        <v>111</v>
      </c>
      <c r="D5" s="31">
        <v>45307</v>
      </c>
      <c r="E5" s="32" t="s">
        <v>84</v>
      </c>
      <c r="F5" s="33">
        <v>1076.25</v>
      </c>
      <c r="G5" s="33">
        <v>240</v>
      </c>
      <c r="H5" s="27">
        <f t="shared" si="0"/>
        <v>1316.25</v>
      </c>
      <c r="I5" s="31">
        <v>46082</v>
      </c>
      <c r="J5" s="34">
        <f>F5/B5</f>
        <v>21.069890368050118</v>
      </c>
      <c r="K5" s="34"/>
      <c r="L5" s="29">
        <f t="shared" si="1"/>
        <v>21.069890368050118</v>
      </c>
      <c r="M5" s="30">
        <v>2</v>
      </c>
      <c r="N5" s="30">
        <v>1</v>
      </c>
      <c r="O5" s="30">
        <v>1</v>
      </c>
      <c r="P5" s="30" t="s">
        <v>94</v>
      </c>
      <c r="Q5" s="9">
        <v>1050</v>
      </c>
      <c r="R5" s="9"/>
      <c r="S5" s="9"/>
      <c r="T5" s="9">
        <v>1040</v>
      </c>
      <c r="U5" s="9">
        <v>1040</v>
      </c>
      <c r="V5" s="6" t="s">
        <v>29</v>
      </c>
      <c r="W5" s="8">
        <v>44348</v>
      </c>
      <c r="X5" s="9">
        <v>1070</v>
      </c>
      <c r="Y5" s="9">
        <v>1010</v>
      </c>
      <c r="Z5" s="9"/>
      <c r="AA5" s="9"/>
      <c r="AB5" s="6" t="s">
        <v>31</v>
      </c>
      <c r="AC5" s="8">
        <v>43435</v>
      </c>
      <c r="AD5" s="9">
        <v>1010</v>
      </c>
      <c r="AE5" s="9">
        <v>950</v>
      </c>
    </row>
    <row r="6" spans="1:36" s="6" customFormat="1" ht="32.25" customHeight="1" x14ac:dyDescent="0.25">
      <c r="A6" s="43" t="s">
        <v>5</v>
      </c>
      <c r="B6" s="24">
        <v>42.13</v>
      </c>
      <c r="C6" s="70" t="s">
        <v>111</v>
      </c>
      <c r="D6" s="31">
        <v>45352</v>
      </c>
      <c r="E6" s="32" t="s">
        <v>84</v>
      </c>
      <c r="F6" s="33">
        <v>950</v>
      </c>
      <c r="G6" s="33">
        <v>190</v>
      </c>
      <c r="H6" s="27">
        <f t="shared" si="0"/>
        <v>1140</v>
      </c>
      <c r="I6" s="31">
        <v>46357</v>
      </c>
      <c r="J6" s="34">
        <f t="shared" ref="J6:J18" si="2">F6/B6</f>
        <v>22.549252314265367</v>
      </c>
      <c r="K6" s="34"/>
      <c r="L6" s="29">
        <f t="shared" si="1"/>
        <v>22.549252314265367</v>
      </c>
      <c r="M6" s="30">
        <v>2</v>
      </c>
      <c r="N6" s="30">
        <v>1</v>
      </c>
      <c r="O6" s="30">
        <v>1</v>
      </c>
      <c r="P6" s="30" t="s">
        <v>94</v>
      </c>
      <c r="Q6" s="9">
        <v>950</v>
      </c>
      <c r="R6" s="9"/>
      <c r="S6" s="9"/>
      <c r="T6" s="9">
        <v>950</v>
      </c>
      <c r="U6" s="9">
        <v>950</v>
      </c>
      <c r="V6" s="6" t="s">
        <v>33</v>
      </c>
      <c r="W6" s="8">
        <v>43435</v>
      </c>
      <c r="X6" s="9">
        <v>950</v>
      </c>
      <c r="Y6" s="9">
        <v>850</v>
      </c>
      <c r="Z6" s="9"/>
      <c r="AA6" s="9"/>
      <c r="AD6" s="9"/>
      <c r="AE6" s="9"/>
    </row>
    <row r="7" spans="1:36" s="6" customFormat="1" ht="32.25" customHeight="1" x14ac:dyDescent="0.25">
      <c r="A7" s="43" t="s">
        <v>4</v>
      </c>
      <c r="B7" s="24">
        <v>67.05</v>
      </c>
      <c r="C7" s="70" t="s">
        <v>111</v>
      </c>
      <c r="D7" s="31">
        <v>44743</v>
      </c>
      <c r="E7" s="32" t="s">
        <v>84</v>
      </c>
      <c r="F7" s="33">
        <v>1390</v>
      </c>
      <c r="G7" s="33">
        <v>250</v>
      </c>
      <c r="H7" s="27">
        <f t="shared" si="0"/>
        <v>1640</v>
      </c>
      <c r="I7" s="31">
        <v>46204</v>
      </c>
      <c r="J7" s="34">
        <f t="shared" si="2"/>
        <v>20.730797912005965</v>
      </c>
      <c r="K7" s="35" t="s">
        <v>77</v>
      </c>
      <c r="L7" s="29">
        <f t="shared" si="1"/>
        <v>20.730797912005965</v>
      </c>
      <c r="M7" s="30">
        <v>3</v>
      </c>
      <c r="N7" s="30">
        <v>1</v>
      </c>
      <c r="O7" s="30">
        <v>1</v>
      </c>
      <c r="P7" s="30" t="s">
        <v>94</v>
      </c>
      <c r="Q7" s="9">
        <v>1320</v>
      </c>
      <c r="R7" s="9">
        <f t="shared" ref="R7:R13" si="3">Q7/B7</f>
        <v>19.686800894854589</v>
      </c>
      <c r="S7" s="14" t="s">
        <v>76</v>
      </c>
      <c r="T7" s="10">
        <v>1320</v>
      </c>
      <c r="U7" s="10">
        <v>1285</v>
      </c>
      <c r="V7" s="6" t="s">
        <v>34</v>
      </c>
      <c r="W7" s="8">
        <v>44151</v>
      </c>
      <c r="X7" s="9">
        <v>1320</v>
      </c>
      <c r="Y7" s="9">
        <v>1285</v>
      </c>
      <c r="Z7" s="10">
        <v>1285</v>
      </c>
      <c r="AA7" s="10">
        <v>1250</v>
      </c>
      <c r="AB7" s="6" t="s">
        <v>35</v>
      </c>
      <c r="AC7" s="8">
        <v>43420</v>
      </c>
      <c r="AD7" s="9">
        <v>1285</v>
      </c>
      <c r="AE7" s="9">
        <v>1250</v>
      </c>
    </row>
    <row r="8" spans="1:36" s="6" customFormat="1" ht="32.25" customHeight="1" x14ac:dyDescent="0.25">
      <c r="A8" s="43" t="s">
        <v>6</v>
      </c>
      <c r="B8" s="24">
        <v>51.35</v>
      </c>
      <c r="C8" s="70" t="s">
        <v>111</v>
      </c>
      <c r="D8" s="31">
        <v>44866</v>
      </c>
      <c r="E8" s="32" t="s">
        <v>84</v>
      </c>
      <c r="F8" s="33">
        <v>1040</v>
      </c>
      <c r="G8" s="33">
        <v>280</v>
      </c>
      <c r="H8" s="27">
        <f t="shared" si="0"/>
        <v>1320</v>
      </c>
      <c r="I8" s="31">
        <v>46327</v>
      </c>
      <c r="J8" s="34">
        <f t="shared" si="2"/>
        <v>20.253164556962023</v>
      </c>
      <c r="K8" s="35" t="s">
        <v>71</v>
      </c>
      <c r="L8" s="29">
        <f t="shared" si="1"/>
        <v>20.253164556962023</v>
      </c>
      <c r="M8" s="30">
        <v>2</v>
      </c>
      <c r="N8" s="30">
        <v>1</v>
      </c>
      <c r="O8" s="30">
        <v>1</v>
      </c>
      <c r="P8" s="30" t="s">
        <v>94</v>
      </c>
      <c r="Q8" s="9">
        <v>1010</v>
      </c>
      <c r="R8" s="9">
        <f t="shared" si="3"/>
        <v>19.668938656280428</v>
      </c>
      <c r="S8" s="14" t="s">
        <v>70</v>
      </c>
      <c r="T8" s="10">
        <v>1010</v>
      </c>
      <c r="U8" s="10">
        <v>950</v>
      </c>
      <c r="V8" s="6" t="s">
        <v>36</v>
      </c>
      <c r="W8" s="8">
        <v>44621</v>
      </c>
      <c r="X8" s="9">
        <v>1010</v>
      </c>
      <c r="Y8" s="9">
        <v>1010</v>
      </c>
      <c r="Z8" s="9" t="s">
        <v>63</v>
      </c>
      <c r="AA8" s="9">
        <v>925</v>
      </c>
      <c r="AB8" s="6" t="s">
        <v>37</v>
      </c>
      <c r="AC8" s="8">
        <v>42888</v>
      </c>
      <c r="AD8" s="9">
        <v>925</v>
      </c>
      <c r="AE8" s="9">
        <v>860</v>
      </c>
    </row>
    <row r="9" spans="1:36" s="6" customFormat="1" ht="32.25" customHeight="1" x14ac:dyDescent="0.25">
      <c r="A9" s="43" t="s">
        <v>7</v>
      </c>
      <c r="B9" s="24">
        <v>42.5</v>
      </c>
      <c r="C9" s="70" t="s">
        <v>111</v>
      </c>
      <c r="D9" s="31">
        <v>43952</v>
      </c>
      <c r="E9" s="32" t="s">
        <v>84</v>
      </c>
      <c r="F9" s="33">
        <v>970</v>
      </c>
      <c r="G9" s="33">
        <v>160</v>
      </c>
      <c r="H9" s="27">
        <f t="shared" si="0"/>
        <v>1130</v>
      </c>
      <c r="I9" s="31">
        <v>46143</v>
      </c>
      <c r="J9" s="34">
        <f t="shared" si="2"/>
        <v>22.823529411764707</v>
      </c>
      <c r="K9" s="35" t="s">
        <v>73</v>
      </c>
      <c r="L9" s="29">
        <f t="shared" si="1"/>
        <v>22.823529411764707</v>
      </c>
      <c r="M9" s="30">
        <v>2</v>
      </c>
      <c r="N9" s="30">
        <v>1</v>
      </c>
      <c r="O9" s="30">
        <v>1</v>
      </c>
      <c r="P9" s="30" t="s">
        <v>94</v>
      </c>
      <c r="Q9" s="9">
        <v>890</v>
      </c>
      <c r="R9" s="9">
        <f t="shared" si="3"/>
        <v>20.941176470588236</v>
      </c>
      <c r="S9" s="14" t="s">
        <v>72</v>
      </c>
      <c r="T9" s="10">
        <v>820</v>
      </c>
      <c r="U9" s="10">
        <v>790</v>
      </c>
      <c r="V9" s="6" t="s">
        <v>38</v>
      </c>
      <c r="W9" s="8">
        <v>43024</v>
      </c>
      <c r="X9" s="9">
        <v>820</v>
      </c>
      <c r="Y9" s="9">
        <v>760</v>
      </c>
      <c r="Z9" s="9" t="s">
        <v>63</v>
      </c>
      <c r="AA9" s="9"/>
      <c r="AD9" s="9"/>
      <c r="AE9" s="9"/>
    </row>
    <row r="10" spans="1:36" s="6" customFormat="1" ht="32.25" customHeight="1" x14ac:dyDescent="0.25">
      <c r="A10" s="43" t="s">
        <v>8</v>
      </c>
      <c r="B10" s="24">
        <v>65.319999999999993</v>
      </c>
      <c r="C10" s="70" t="s">
        <v>111</v>
      </c>
      <c r="D10" s="31">
        <v>45383</v>
      </c>
      <c r="E10" s="32" t="s">
        <v>84</v>
      </c>
      <c r="F10" s="33">
        <v>1260</v>
      </c>
      <c r="G10" s="33">
        <v>325</v>
      </c>
      <c r="H10" s="27">
        <f t="shared" si="0"/>
        <v>1585</v>
      </c>
      <c r="I10" s="31">
        <v>46113</v>
      </c>
      <c r="J10" s="34">
        <f t="shared" si="2"/>
        <v>19.289650949173303</v>
      </c>
      <c r="K10" s="35" t="s">
        <v>75</v>
      </c>
      <c r="L10" s="29">
        <f t="shared" si="1"/>
        <v>19.289650949173303</v>
      </c>
      <c r="M10" s="30">
        <v>3</v>
      </c>
      <c r="N10" s="30">
        <v>1</v>
      </c>
      <c r="O10" s="30">
        <v>1</v>
      </c>
      <c r="P10" s="30" t="s">
        <v>94</v>
      </c>
      <c r="Q10" s="9">
        <v>1260</v>
      </c>
      <c r="R10" s="9">
        <f t="shared" si="3"/>
        <v>19.289650949173303</v>
      </c>
      <c r="S10" s="14" t="s">
        <v>74</v>
      </c>
      <c r="T10" s="9">
        <v>1260</v>
      </c>
      <c r="U10" s="9">
        <v>1260</v>
      </c>
      <c r="V10" s="6" t="s">
        <v>39</v>
      </c>
      <c r="W10" s="8">
        <v>44256</v>
      </c>
      <c r="X10" s="9">
        <v>1260</v>
      </c>
      <c r="Y10" s="9">
        <v>1220</v>
      </c>
      <c r="Z10" s="10">
        <v>1185</v>
      </c>
      <c r="AA10" s="10">
        <v>1135</v>
      </c>
      <c r="AB10" s="6" t="s">
        <v>40</v>
      </c>
      <c r="AC10" s="8">
        <v>41623</v>
      </c>
      <c r="AD10" s="9">
        <v>1185</v>
      </c>
      <c r="AE10" s="9">
        <v>985</v>
      </c>
    </row>
    <row r="11" spans="1:36" s="6" customFormat="1" ht="32.25" customHeight="1" x14ac:dyDescent="0.25">
      <c r="A11" s="43" t="s">
        <v>11</v>
      </c>
      <c r="B11" s="24">
        <v>51.35</v>
      </c>
      <c r="C11" s="70" t="s">
        <v>111</v>
      </c>
      <c r="D11" s="31">
        <v>45597</v>
      </c>
      <c r="E11" s="32" t="s">
        <v>84</v>
      </c>
      <c r="F11" s="33">
        <v>1130</v>
      </c>
      <c r="G11" s="33">
        <v>250</v>
      </c>
      <c r="H11" s="27">
        <f t="shared" si="0"/>
        <v>1380</v>
      </c>
      <c r="I11" s="31">
        <v>46327</v>
      </c>
      <c r="J11" s="34">
        <f t="shared" si="2"/>
        <v>22.005842259006815</v>
      </c>
      <c r="K11" s="35" t="s">
        <v>71</v>
      </c>
      <c r="L11" s="29">
        <f t="shared" si="1"/>
        <v>22.005842259006815</v>
      </c>
      <c r="M11" s="30">
        <v>2</v>
      </c>
      <c r="N11" s="30">
        <v>1</v>
      </c>
      <c r="O11" s="30">
        <v>1</v>
      </c>
      <c r="P11" s="30" t="s">
        <v>94</v>
      </c>
      <c r="Q11" s="9">
        <v>1130</v>
      </c>
      <c r="R11" s="9">
        <f t="shared" si="3"/>
        <v>22.005842259006815</v>
      </c>
      <c r="S11" s="14" t="s">
        <v>70</v>
      </c>
      <c r="T11" s="9">
        <v>1090</v>
      </c>
      <c r="U11" s="9">
        <v>1090</v>
      </c>
      <c r="V11" s="6" t="s">
        <v>41</v>
      </c>
      <c r="W11" s="8">
        <v>44927</v>
      </c>
      <c r="X11" s="9">
        <v>1130</v>
      </c>
      <c r="Y11" s="9">
        <v>1090</v>
      </c>
      <c r="Z11" s="9">
        <v>1090</v>
      </c>
      <c r="AA11" s="9" t="s">
        <v>63</v>
      </c>
      <c r="AD11" s="9"/>
      <c r="AE11" s="9"/>
    </row>
    <row r="12" spans="1:36" s="6" customFormat="1" ht="32.25" customHeight="1" x14ac:dyDescent="0.25">
      <c r="A12" s="43" t="s">
        <v>12</v>
      </c>
      <c r="B12" s="24">
        <v>42.5</v>
      </c>
      <c r="C12" s="70" t="s">
        <v>111</v>
      </c>
      <c r="D12" s="31">
        <v>45870</v>
      </c>
      <c r="E12" s="32" t="s">
        <v>84</v>
      </c>
      <c r="F12" s="33">
        <v>930</v>
      </c>
      <c r="G12" s="33">
        <v>200</v>
      </c>
      <c r="H12" s="27">
        <f t="shared" si="0"/>
        <v>1130</v>
      </c>
      <c r="I12" s="31">
        <v>46235</v>
      </c>
      <c r="J12" s="34">
        <f t="shared" si="2"/>
        <v>21.882352941176471</v>
      </c>
      <c r="K12" s="35" t="s">
        <v>73</v>
      </c>
      <c r="L12" s="29">
        <f t="shared" si="1"/>
        <v>21.882352941176471</v>
      </c>
      <c r="M12" s="30">
        <v>2</v>
      </c>
      <c r="N12" s="30">
        <v>1</v>
      </c>
      <c r="O12" s="30">
        <v>1</v>
      </c>
      <c r="P12" s="30" t="s">
        <v>94</v>
      </c>
      <c r="Q12" s="9">
        <v>910</v>
      </c>
      <c r="R12" s="9">
        <f t="shared" si="3"/>
        <v>21.411764705882351</v>
      </c>
      <c r="S12" s="14" t="s">
        <v>72</v>
      </c>
      <c r="T12" s="9">
        <v>910</v>
      </c>
      <c r="U12" s="11">
        <v>910</v>
      </c>
      <c r="V12" s="6" t="s">
        <v>42</v>
      </c>
      <c r="W12" s="8">
        <v>44652</v>
      </c>
      <c r="X12" s="9">
        <v>910</v>
      </c>
      <c r="Y12" s="9">
        <v>910</v>
      </c>
      <c r="Z12" s="10">
        <v>910</v>
      </c>
      <c r="AA12" s="10">
        <v>890</v>
      </c>
      <c r="AB12" s="6" t="s">
        <v>43</v>
      </c>
      <c r="AC12" s="12">
        <v>44105</v>
      </c>
      <c r="AD12" s="11">
        <v>910</v>
      </c>
      <c r="AE12" s="9">
        <v>890</v>
      </c>
      <c r="AF12" s="6" t="s">
        <v>63</v>
      </c>
      <c r="AG12" s="6" t="s">
        <v>44</v>
      </c>
      <c r="AH12" s="8">
        <v>42887</v>
      </c>
      <c r="AI12" s="6">
        <v>690</v>
      </c>
      <c r="AJ12" s="6">
        <v>630</v>
      </c>
    </row>
    <row r="13" spans="1:36" s="6" customFormat="1" ht="32.25" customHeight="1" x14ac:dyDescent="0.25">
      <c r="A13" s="43" t="s">
        <v>13</v>
      </c>
      <c r="B13" s="24">
        <v>65.319999999999993</v>
      </c>
      <c r="C13" s="70" t="s">
        <v>111</v>
      </c>
      <c r="D13" s="31">
        <v>45474</v>
      </c>
      <c r="E13" s="32" t="s">
        <v>84</v>
      </c>
      <c r="F13" s="33">
        <v>1490</v>
      </c>
      <c r="G13" s="33">
        <v>325</v>
      </c>
      <c r="H13" s="27">
        <f t="shared" si="0"/>
        <v>1815</v>
      </c>
      <c r="I13" s="31">
        <v>46296</v>
      </c>
      <c r="J13" s="34">
        <f t="shared" si="2"/>
        <v>22.810777709736684</v>
      </c>
      <c r="K13" s="35" t="s">
        <v>75</v>
      </c>
      <c r="L13" s="29">
        <f t="shared" si="1"/>
        <v>22.810777709736684</v>
      </c>
      <c r="M13" s="30">
        <v>3</v>
      </c>
      <c r="N13" s="30">
        <v>1</v>
      </c>
      <c r="O13" s="30">
        <v>1</v>
      </c>
      <c r="P13" s="30" t="s">
        <v>94</v>
      </c>
      <c r="Q13" s="9">
        <v>1490</v>
      </c>
      <c r="R13" s="9">
        <f t="shared" si="3"/>
        <v>22.810777709736684</v>
      </c>
      <c r="S13" s="14" t="s">
        <v>74</v>
      </c>
      <c r="T13" s="9" t="s">
        <v>63</v>
      </c>
      <c r="U13" s="9" t="s">
        <v>64</v>
      </c>
      <c r="V13" s="6" t="s">
        <v>65</v>
      </c>
      <c r="W13" s="6">
        <v>1960</v>
      </c>
      <c r="X13" s="9"/>
      <c r="Y13" s="9"/>
      <c r="Z13" s="9"/>
      <c r="AA13" s="9"/>
    </row>
    <row r="14" spans="1:36" s="6" customFormat="1" ht="32.25" customHeight="1" x14ac:dyDescent="0.25">
      <c r="A14" s="43" t="s">
        <v>14</v>
      </c>
      <c r="B14" s="24">
        <v>51.35</v>
      </c>
      <c r="C14" s="70" t="s">
        <v>111</v>
      </c>
      <c r="D14" s="31">
        <v>44287</v>
      </c>
      <c r="E14" s="32" t="s">
        <v>84</v>
      </c>
      <c r="F14" s="33">
        <v>860</v>
      </c>
      <c r="G14" s="33">
        <v>200</v>
      </c>
      <c r="H14" s="27">
        <f t="shared" si="0"/>
        <v>1060</v>
      </c>
      <c r="I14" s="31">
        <v>46113</v>
      </c>
      <c r="J14" s="34">
        <f t="shared" si="2"/>
        <v>16.747809152872442</v>
      </c>
      <c r="K14" s="35" t="s">
        <v>71</v>
      </c>
      <c r="L14" s="29">
        <f t="shared" si="1"/>
        <v>16.747809152872442</v>
      </c>
      <c r="M14" s="30">
        <v>2</v>
      </c>
      <c r="N14" s="30">
        <v>1</v>
      </c>
      <c r="O14" s="30">
        <v>1</v>
      </c>
      <c r="P14" s="30" t="s">
        <v>94</v>
      </c>
      <c r="Q14" s="9"/>
      <c r="R14" s="9"/>
      <c r="S14" s="14" t="s">
        <v>70</v>
      </c>
      <c r="T14" s="9"/>
      <c r="U14" s="9"/>
      <c r="X14" s="9"/>
      <c r="Y14" s="9"/>
      <c r="Z14" s="9"/>
      <c r="AA14" s="9"/>
    </row>
    <row r="15" spans="1:36" s="6" customFormat="1" ht="32.25" customHeight="1" x14ac:dyDescent="0.25">
      <c r="A15" s="43" t="s">
        <v>15</v>
      </c>
      <c r="B15" s="24">
        <v>42.5</v>
      </c>
      <c r="C15" s="70" t="s">
        <v>111</v>
      </c>
      <c r="D15" s="31">
        <v>36144</v>
      </c>
      <c r="E15" s="32" t="s">
        <v>86</v>
      </c>
      <c r="F15" s="33">
        <v>649.32000000000005</v>
      </c>
      <c r="G15" s="33">
        <v>215</v>
      </c>
      <c r="H15" s="27">
        <f t="shared" si="0"/>
        <v>864.32</v>
      </c>
      <c r="I15" s="31"/>
      <c r="J15" s="34">
        <f t="shared" si="2"/>
        <v>15.278117647058824</v>
      </c>
      <c r="K15" s="35" t="s">
        <v>73</v>
      </c>
      <c r="L15" s="29">
        <f t="shared" si="1"/>
        <v>15.278117647058824</v>
      </c>
      <c r="M15" s="30">
        <v>2</v>
      </c>
      <c r="N15" s="30">
        <v>1</v>
      </c>
      <c r="O15" s="30">
        <v>1</v>
      </c>
      <c r="P15" s="30" t="s">
        <v>94</v>
      </c>
      <c r="Q15" s="9"/>
      <c r="R15" s="9"/>
      <c r="S15" s="14" t="s">
        <v>72</v>
      </c>
      <c r="T15" s="9"/>
      <c r="U15" s="9"/>
      <c r="X15" s="9"/>
      <c r="Y15" s="9"/>
      <c r="Z15" s="9"/>
      <c r="AA15" s="9"/>
    </row>
    <row r="16" spans="1:36" s="6" customFormat="1" ht="32.25" customHeight="1" x14ac:dyDescent="0.25">
      <c r="A16" s="43" t="s">
        <v>16</v>
      </c>
      <c r="B16" s="24">
        <v>65.319999999999993</v>
      </c>
      <c r="C16" s="70" t="s">
        <v>111</v>
      </c>
      <c r="D16" s="31">
        <v>45901</v>
      </c>
      <c r="E16" s="32" t="s">
        <v>84</v>
      </c>
      <c r="F16" s="33">
        <v>1380</v>
      </c>
      <c r="G16" s="33">
        <v>275</v>
      </c>
      <c r="H16" s="27">
        <f t="shared" si="0"/>
        <v>1655</v>
      </c>
      <c r="I16" s="31">
        <v>46266</v>
      </c>
      <c r="J16" s="34">
        <f t="shared" si="2"/>
        <v>21.126760563380284</v>
      </c>
      <c r="K16" s="35" t="s">
        <v>75</v>
      </c>
      <c r="L16" s="29">
        <f t="shared" si="1"/>
        <v>21.126760563380284</v>
      </c>
      <c r="M16" s="30">
        <v>3</v>
      </c>
      <c r="N16" s="30">
        <v>1</v>
      </c>
      <c r="O16" s="30">
        <v>1</v>
      </c>
      <c r="P16" s="30" t="s">
        <v>94</v>
      </c>
      <c r="Q16" s="9">
        <v>1220</v>
      </c>
      <c r="R16" s="9">
        <f>Q16/B16</f>
        <v>18.677281077770974</v>
      </c>
      <c r="S16" s="14" t="s">
        <v>74</v>
      </c>
      <c r="T16" s="10">
        <v>1220</v>
      </c>
      <c r="U16" s="10">
        <v>1190</v>
      </c>
      <c r="V16" s="6" t="s">
        <v>46</v>
      </c>
      <c r="W16" s="8">
        <v>43405</v>
      </c>
      <c r="X16" s="9">
        <v>1220</v>
      </c>
      <c r="Y16" s="9">
        <v>1190</v>
      </c>
      <c r="Z16" s="9" t="s">
        <v>63</v>
      </c>
      <c r="AA16" s="9"/>
    </row>
    <row r="17" spans="1:39" s="6" customFormat="1" ht="32.25" customHeight="1" x14ac:dyDescent="0.25">
      <c r="A17" s="43" t="s">
        <v>17</v>
      </c>
      <c r="B17" s="24">
        <v>46.44</v>
      </c>
      <c r="C17" s="70" t="s">
        <v>111</v>
      </c>
      <c r="D17" s="31">
        <v>37926</v>
      </c>
      <c r="E17" s="32" t="s">
        <v>86</v>
      </c>
      <c r="F17" s="33">
        <v>735.08</v>
      </c>
      <c r="G17" s="33">
        <v>275</v>
      </c>
      <c r="H17" s="27">
        <f t="shared" si="0"/>
        <v>1010.08</v>
      </c>
      <c r="I17" s="31"/>
      <c r="J17" s="34">
        <f t="shared" si="2"/>
        <v>15.828596037898365</v>
      </c>
      <c r="K17" s="34"/>
      <c r="L17" s="29">
        <f t="shared" si="1"/>
        <v>15.828596037898365</v>
      </c>
      <c r="M17" s="30">
        <v>2</v>
      </c>
      <c r="N17" s="30">
        <v>1</v>
      </c>
      <c r="O17" s="30">
        <v>1</v>
      </c>
      <c r="P17" s="30" t="s">
        <v>94</v>
      </c>
      <c r="Q17" s="9"/>
      <c r="R17" s="9"/>
      <c r="S17" s="9"/>
      <c r="T17" s="9"/>
      <c r="U17" s="9"/>
      <c r="X17" s="9"/>
      <c r="Y17" s="9"/>
      <c r="Z17" s="9"/>
      <c r="AA17" s="9"/>
    </row>
    <row r="18" spans="1:39" s="6" customFormat="1" ht="32.25" customHeight="1" x14ac:dyDescent="0.25">
      <c r="A18" s="43" t="s">
        <v>18</v>
      </c>
      <c r="B18" s="24">
        <v>103.22</v>
      </c>
      <c r="C18" s="70" t="s">
        <v>111</v>
      </c>
      <c r="D18" s="31">
        <v>44682</v>
      </c>
      <c r="E18" s="32" t="s">
        <v>84</v>
      </c>
      <c r="F18" s="33">
        <v>1870</v>
      </c>
      <c r="G18" s="33">
        <v>425</v>
      </c>
      <c r="H18" s="27">
        <f t="shared" si="0"/>
        <v>2295</v>
      </c>
      <c r="I18" s="31">
        <v>46143</v>
      </c>
      <c r="J18" s="34">
        <f t="shared" si="2"/>
        <v>18.116644061228445</v>
      </c>
      <c r="K18" s="34"/>
      <c r="L18" s="29">
        <f t="shared" si="1"/>
        <v>18.116644061228445</v>
      </c>
      <c r="M18" s="30">
        <v>5</v>
      </c>
      <c r="N18" s="30">
        <v>1</v>
      </c>
      <c r="O18" s="30">
        <v>1</v>
      </c>
      <c r="P18" s="30" t="s">
        <v>94</v>
      </c>
      <c r="Q18" s="9">
        <v>1790</v>
      </c>
      <c r="R18" s="9">
        <f>Q18/B18</f>
        <v>17.341600465026158</v>
      </c>
      <c r="S18" s="9"/>
      <c r="T18" s="9">
        <v>1790</v>
      </c>
      <c r="U18" s="9">
        <v>1790</v>
      </c>
      <c r="V18" s="6" t="s">
        <v>45</v>
      </c>
      <c r="W18" s="8">
        <v>43282</v>
      </c>
      <c r="X18" s="9">
        <v>1790</v>
      </c>
      <c r="Y18" s="9">
        <v>1690</v>
      </c>
      <c r="Z18" s="9"/>
      <c r="AA18" s="9"/>
    </row>
    <row r="19" spans="1:39" ht="15.75" thickBot="1" x14ac:dyDescent="0.3">
      <c r="A19" s="6"/>
      <c r="B19" s="5"/>
      <c r="C19" s="6"/>
      <c r="D19" s="6"/>
      <c r="E19" s="38"/>
      <c r="F19" s="9"/>
      <c r="G19" s="9"/>
      <c r="H19" s="9"/>
      <c r="I19" s="8"/>
      <c r="J19" s="6"/>
      <c r="K19" s="6"/>
      <c r="L19" s="6"/>
      <c r="M19" s="37"/>
      <c r="N19" s="37"/>
      <c r="O19" s="37"/>
      <c r="P19" s="37"/>
    </row>
    <row r="20" spans="1:39" hidden="1" x14ac:dyDescent="0.25">
      <c r="A20" s="6"/>
      <c r="B20" s="5"/>
      <c r="C20" s="6"/>
      <c r="D20" s="6"/>
      <c r="E20" s="38"/>
      <c r="F20" s="9"/>
      <c r="G20" s="9"/>
      <c r="H20" s="9"/>
      <c r="I20" s="8"/>
      <c r="J20" s="6"/>
      <c r="K20" s="6"/>
      <c r="L20" s="6"/>
      <c r="M20" s="37"/>
      <c r="N20" s="37"/>
      <c r="O20" s="37"/>
      <c r="P20" s="37"/>
    </row>
    <row r="21" spans="1:39" hidden="1" x14ac:dyDescent="0.25">
      <c r="A21" s="6" t="s">
        <v>47</v>
      </c>
      <c r="B21" s="5"/>
      <c r="C21" s="6"/>
      <c r="D21" s="6"/>
      <c r="E21" s="38"/>
      <c r="F21" s="9"/>
      <c r="G21" s="9"/>
      <c r="H21" s="9"/>
      <c r="I21" s="8"/>
      <c r="J21" s="6"/>
      <c r="K21" s="6"/>
      <c r="L21" s="6"/>
      <c r="M21" s="37"/>
      <c r="N21" s="37"/>
      <c r="O21" s="37"/>
      <c r="P21" s="37"/>
    </row>
    <row r="22" spans="1:39" hidden="1" x14ac:dyDescent="0.25">
      <c r="A22" s="6" t="s">
        <v>0</v>
      </c>
      <c r="B22" s="5"/>
      <c r="C22" s="6" t="s">
        <v>1</v>
      </c>
      <c r="D22" s="6" t="s">
        <v>27</v>
      </c>
      <c r="E22" s="38"/>
      <c r="F22" s="9" t="s">
        <v>10</v>
      </c>
      <c r="G22" s="9"/>
      <c r="H22" s="9"/>
      <c r="I22" s="8"/>
      <c r="J22" s="6"/>
      <c r="K22" s="6"/>
      <c r="L22" s="6"/>
      <c r="M22" s="37"/>
      <c r="N22" s="37"/>
      <c r="O22" s="37"/>
      <c r="P22" s="37"/>
      <c r="Q22" t="s">
        <v>48</v>
      </c>
      <c r="V22" t="s">
        <v>49</v>
      </c>
      <c r="W22" t="s">
        <v>1</v>
      </c>
      <c r="X22" t="s">
        <v>27</v>
      </c>
      <c r="Y22" t="s">
        <v>10</v>
      </c>
      <c r="AB22" t="s">
        <v>48</v>
      </c>
      <c r="AC22" t="s">
        <v>49</v>
      </c>
      <c r="AD22" t="s">
        <v>1</v>
      </c>
      <c r="AE22" t="s">
        <v>27</v>
      </c>
      <c r="AG22" t="s">
        <v>10</v>
      </c>
      <c r="AH22" t="s">
        <v>48</v>
      </c>
      <c r="AI22" t="s">
        <v>49</v>
      </c>
      <c r="AJ22" t="s">
        <v>30</v>
      </c>
      <c r="AK22" t="s">
        <v>27</v>
      </c>
      <c r="AL22" t="s">
        <v>28</v>
      </c>
      <c r="AM22" t="s">
        <v>50</v>
      </c>
    </row>
    <row r="23" spans="1:39" hidden="1" x14ac:dyDescent="0.25">
      <c r="A23" s="39" t="s">
        <v>6</v>
      </c>
      <c r="B23" s="5"/>
      <c r="C23" s="6" t="s">
        <v>9</v>
      </c>
      <c r="D23" s="8">
        <v>44866</v>
      </c>
      <c r="E23" s="40"/>
      <c r="F23" s="9">
        <v>1010</v>
      </c>
      <c r="G23" s="9"/>
      <c r="H23" s="9"/>
      <c r="I23" s="8"/>
      <c r="J23" s="6"/>
      <c r="K23" s="6"/>
      <c r="L23" s="6"/>
      <c r="M23" s="37"/>
      <c r="N23" s="37"/>
      <c r="O23" s="37"/>
      <c r="P23" s="37"/>
      <c r="Q23">
        <v>1010</v>
      </c>
      <c r="V23">
        <v>925</v>
      </c>
      <c r="W23" t="s">
        <v>36</v>
      </c>
      <c r="X23" s="1">
        <v>44621</v>
      </c>
      <c r="Y23">
        <v>1010</v>
      </c>
      <c r="AB23" t="s">
        <v>51</v>
      </c>
      <c r="AC23" s="3">
        <v>900</v>
      </c>
      <c r="AD23" t="s">
        <v>37</v>
      </c>
      <c r="AE23" s="1">
        <v>42888</v>
      </c>
      <c r="AF23" s="1"/>
      <c r="AG23">
        <v>860</v>
      </c>
    </row>
    <row r="24" spans="1:39" hidden="1" x14ac:dyDescent="0.25">
      <c r="A24" s="39" t="s">
        <v>7</v>
      </c>
      <c r="B24" s="5"/>
      <c r="C24" s="6" t="s">
        <v>19</v>
      </c>
      <c r="D24" s="8">
        <v>43952</v>
      </c>
      <c r="E24" s="40"/>
      <c r="F24" s="9">
        <v>970</v>
      </c>
      <c r="G24" s="9"/>
      <c r="H24" s="9"/>
      <c r="I24" s="8"/>
      <c r="J24" s="6"/>
      <c r="K24" s="6"/>
      <c r="L24" s="6"/>
      <c r="M24" s="37"/>
      <c r="N24" s="37"/>
      <c r="O24" s="37"/>
      <c r="P24" s="37"/>
      <c r="Q24">
        <v>820</v>
      </c>
      <c r="V24" s="3">
        <v>790</v>
      </c>
      <c r="W24" t="s">
        <v>38</v>
      </c>
      <c r="X24" s="1">
        <v>43024</v>
      </c>
      <c r="Y24">
        <v>760</v>
      </c>
    </row>
    <row r="25" spans="1:39" hidden="1" x14ac:dyDescent="0.25">
      <c r="A25" s="39" t="s">
        <v>8</v>
      </c>
      <c r="B25" s="5"/>
      <c r="C25" s="5" t="s">
        <v>20</v>
      </c>
      <c r="D25" s="8">
        <v>45383</v>
      </c>
      <c r="E25" s="40"/>
      <c r="F25" s="9">
        <v>1260</v>
      </c>
      <c r="G25" s="9"/>
      <c r="H25" s="9"/>
      <c r="I25" s="8"/>
      <c r="J25" s="6"/>
      <c r="K25" s="6"/>
      <c r="L25" s="6"/>
      <c r="M25" s="37"/>
      <c r="N25" s="37"/>
      <c r="O25" s="37"/>
      <c r="P25" s="37"/>
      <c r="Q25">
        <v>1260</v>
      </c>
      <c r="V25" s="3">
        <v>1260</v>
      </c>
      <c r="W25" t="s">
        <v>39</v>
      </c>
      <c r="X25" s="1">
        <v>44256</v>
      </c>
      <c r="Y25">
        <v>1260</v>
      </c>
      <c r="AB25">
        <v>1220</v>
      </c>
      <c r="AC25" s="2">
        <v>1135</v>
      </c>
      <c r="AD25" t="s">
        <v>40</v>
      </c>
      <c r="AE25" s="1">
        <v>41623</v>
      </c>
      <c r="AF25" s="1"/>
      <c r="AG25">
        <v>1185</v>
      </c>
      <c r="AM25" t="s">
        <v>58</v>
      </c>
    </row>
    <row r="26" spans="1:39" hidden="1" x14ac:dyDescent="0.25">
      <c r="A26" s="41" t="s">
        <v>11</v>
      </c>
      <c r="B26" s="5"/>
      <c r="C26" s="6" t="s">
        <v>21</v>
      </c>
      <c r="D26" s="8">
        <v>45597</v>
      </c>
      <c r="E26" s="40"/>
      <c r="F26" s="9">
        <v>1130</v>
      </c>
      <c r="G26" s="9"/>
      <c r="H26" s="9"/>
      <c r="I26" s="8"/>
      <c r="J26" s="6"/>
      <c r="K26" s="6"/>
      <c r="L26" s="6"/>
      <c r="M26" s="37"/>
      <c r="N26" s="37"/>
      <c r="O26" s="37"/>
      <c r="P26" s="37"/>
      <c r="Q26">
        <v>1090</v>
      </c>
      <c r="V26">
        <v>1090</v>
      </c>
      <c r="W26" t="s">
        <v>41</v>
      </c>
      <c r="X26" s="1">
        <v>44927</v>
      </c>
      <c r="Y26">
        <v>1090</v>
      </c>
    </row>
    <row r="27" spans="1:39" hidden="1" x14ac:dyDescent="0.25">
      <c r="A27" s="39" t="s">
        <v>12</v>
      </c>
      <c r="B27" s="5"/>
      <c r="C27" s="6" t="s">
        <v>22</v>
      </c>
      <c r="D27" s="8">
        <v>44896</v>
      </c>
      <c r="E27" s="40"/>
      <c r="F27" s="9">
        <v>950</v>
      </c>
      <c r="G27" s="9"/>
      <c r="H27" s="9"/>
      <c r="I27" s="8"/>
      <c r="J27" s="6"/>
      <c r="K27" s="6"/>
      <c r="L27" s="6"/>
      <c r="M27" s="37"/>
      <c r="N27" s="37"/>
      <c r="O27" s="37"/>
      <c r="P27" s="37"/>
      <c r="Q27">
        <v>910</v>
      </c>
      <c r="V27">
        <v>910</v>
      </c>
      <c r="W27" t="s">
        <v>42</v>
      </c>
      <c r="X27" s="1">
        <v>44652</v>
      </c>
      <c r="Y27">
        <v>910</v>
      </c>
      <c r="AB27">
        <v>910</v>
      </c>
      <c r="AC27" s="3">
        <v>890</v>
      </c>
      <c r="AD27" t="s">
        <v>43</v>
      </c>
      <c r="AE27" s="1">
        <v>44105</v>
      </c>
      <c r="AF27" s="1"/>
      <c r="AG27">
        <v>910</v>
      </c>
      <c r="AH27" t="s">
        <v>52</v>
      </c>
      <c r="AI27">
        <v>670</v>
      </c>
      <c r="AJ27" t="s">
        <v>44</v>
      </c>
      <c r="AK27" s="1">
        <v>42887</v>
      </c>
      <c r="AL27">
        <v>690</v>
      </c>
      <c r="AM27" t="s">
        <v>57</v>
      </c>
    </row>
    <row r="28" spans="1:39" hidden="1" x14ac:dyDescent="0.25">
      <c r="A28" s="41" t="s">
        <v>13</v>
      </c>
      <c r="B28" s="5"/>
      <c r="C28" s="6" t="s">
        <v>55</v>
      </c>
      <c r="D28" s="6"/>
      <c r="E28" s="38"/>
      <c r="F28" s="9"/>
      <c r="G28" s="9"/>
      <c r="H28" s="9"/>
      <c r="I28" s="8"/>
      <c r="J28" s="6"/>
      <c r="K28" s="6"/>
      <c r="L28" s="6"/>
      <c r="M28" s="37"/>
      <c r="N28" s="37"/>
      <c r="O28" s="37"/>
      <c r="P28" s="37"/>
    </row>
    <row r="29" spans="1:39" hidden="1" x14ac:dyDescent="0.25">
      <c r="A29" s="41" t="s">
        <v>14</v>
      </c>
      <c r="B29" s="5"/>
      <c r="C29" s="6" t="s">
        <v>56</v>
      </c>
      <c r="D29" s="6"/>
      <c r="E29" s="38"/>
      <c r="F29" s="9">
        <v>860</v>
      </c>
      <c r="G29" s="9"/>
      <c r="H29" s="9"/>
      <c r="I29" s="8"/>
      <c r="J29" s="6"/>
      <c r="K29" s="6"/>
      <c r="L29" s="6"/>
      <c r="M29" s="37"/>
      <c r="N29" s="37"/>
      <c r="O29" s="37"/>
      <c r="P29" s="37"/>
    </row>
    <row r="30" spans="1:39" hidden="1" x14ac:dyDescent="0.25">
      <c r="A30" s="41" t="s">
        <v>15</v>
      </c>
      <c r="B30" s="5"/>
      <c r="C30" s="6" t="s">
        <v>53</v>
      </c>
      <c r="D30" s="6"/>
      <c r="E30" s="38"/>
      <c r="F30" s="9"/>
      <c r="G30" s="9"/>
      <c r="H30" s="9"/>
      <c r="I30" s="8"/>
      <c r="J30" s="6"/>
      <c r="K30" s="6"/>
      <c r="L30" s="6"/>
      <c r="M30" s="37"/>
      <c r="N30" s="37"/>
      <c r="O30" s="37"/>
      <c r="P30" s="37"/>
    </row>
    <row r="31" spans="1:39" hidden="1" x14ac:dyDescent="0.25">
      <c r="A31" s="39" t="s">
        <v>16</v>
      </c>
      <c r="B31" s="5"/>
      <c r="C31" s="6" t="s">
        <v>23</v>
      </c>
      <c r="D31" s="8">
        <v>44075</v>
      </c>
      <c r="E31" s="40"/>
      <c r="F31" s="9">
        <v>1340</v>
      </c>
      <c r="G31" s="9"/>
      <c r="H31" s="9"/>
      <c r="I31" s="8"/>
      <c r="J31" s="6"/>
      <c r="K31" s="6"/>
      <c r="L31" s="6"/>
      <c r="M31" s="37"/>
      <c r="N31" s="37"/>
      <c r="O31" s="37"/>
      <c r="P31" s="37"/>
      <c r="Q31">
        <v>1220</v>
      </c>
      <c r="V31">
        <v>1190</v>
      </c>
      <c r="W31" t="s">
        <v>46</v>
      </c>
      <c r="X31" s="1">
        <v>43405</v>
      </c>
      <c r="Y31">
        <v>1220</v>
      </c>
      <c r="AB31" t="s">
        <v>51</v>
      </c>
    </row>
    <row r="32" spans="1:39" hidden="1" x14ac:dyDescent="0.25">
      <c r="A32" s="41" t="s">
        <v>17</v>
      </c>
      <c r="B32" s="5"/>
      <c r="C32" s="6" t="s">
        <v>54</v>
      </c>
      <c r="D32" s="6"/>
      <c r="E32" s="38"/>
      <c r="F32" s="9"/>
      <c r="G32" s="9"/>
      <c r="H32" s="9"/>
      <c r="I32" s="8"/>
      <c r="J32" s="6"/>
      <c r="K32" s="6"/>
      <c r="L32" s="6"/>
      <c r="M32" s="37"/>
      <c r="N32" s="37"/>
      <c r="O32" s="37"/>
      <c r="P32" s="37"/>
    </row>
    <row r="33" spans="1:28" hidden="1" x14ac:dyDescent="0.25">
      <c r="A33" s="41" t="s">
        <v>18</v>
      </c>
      <c r="B33" s="5"/>
      <c r="C33" s="6" t="s">
        <v>24</v>
      </c>
      <c r="D33" s="8">
        <v>44682</v>
      </c>
      <c r="E33" s="40"/>
      <c r="F33" s="9">
        <v>1870</v>
      </c>
      <c r="G33" s="9"/>
      <c r="H33" s="9"/>
      <c r="I33" s="8"/>
      <c r="J33" s="6"/>
      <c r="K33" s="6"/>
      <c r="L33" s="6"/>
      <c r="M33" s="37"/>
      <c r="N33" s="37"/>
      <c r="O33" s="37"/>
      <c r="P33" s="37"/>
      <c r="Q33">
        <v>1790</v>
      </c>
      <c r="V33">
        <v>1790</v>
      </c>
      <c r="W33" t="s">
        <v>45</v>
      </c>
      <c r="X33" s="1">
        <v>43282</v>
      </c>
      <c r="Y33">
        <v>1690</v>
      </c>
      <c r="AB33" t="s">
        <v>51</v>
      </c>
    </row>
    <row r="34" spans="1:28" hidden="1" x14ac:dyDescent="0.25">
      <c r="A34" s="6"/>
      <c r="B34" s="6"/>
      <c r="C34" s="6"/>
      <c r="D34" s="6"/>
      <c r="E34" s="38"/>
      <c r="F34" s="9"/>
      <c r="G34" s="9"/>
      <c r="H34" s="9"/>
      <c r="I34" s="8"/>
      <c r="J34" s="6"/>
      <c r="K34" s="6"/>
      <c r="L34" s="6"/>
      <c r="M34" s="37"/>
      <c r="N34" s="37"/>
      <c r="O34" s="37"/>
      <c r="P34" s="37"/>
    </row>
    <row r="35" spans="1:28" hidden="1" x14ac:dyDescent="0.25">
      <c r="A35" s="6"/>
      <c r="B35" s="6"/>
      <c r="C35" s="6"/>
      <c r="D35" s="6"/>
      <c r="E35" s="38"/>
      <c r="F35" s="9"/>
      <c r="G35" s="9"/>
      <c r="H35" s="9"/>
      <c r="I35" s="8"/>
      <c r="J35" s="6"/>
      <c r="K35" s="6"/>
      <c r="L35" s="6"/>
      <c r="M35" s="37"/>
      <c r="N35" s="37"/>
      <c r="O35" s="37"/>
      <c r="P35" s="37"/>
    </row>
    <row r="36" spans="1:28" hidden="1" x14ac:dyDescent="0.25">
      <c r="A36" s="45"/>
      <c r="B36" s="45"/>
      <c r="C36" s="45"/>
      <c r="D36" s="45"/>
      <c r="E36" s="46"/>
      <c r="F36" s="47"/>
      <c r="G36" s="47"/>
      <c r="H36" s="47"/>
      <c r="I36" s="48"/>
      <c r="J36" s="45"/>
      <c r="K36" s="45"/>
      <c r="L36" s="45"/>
      <c r="M36" s="49"/>
      <c r="N36" s="49"/>
      <c r="O36" s="49"/>
      <c r="P36" s="49"/>
    </row>
    <row r="37" spans="1:28" ht="24.75" customHeight="1" thickBot="1" x14ac:dyDescent="0.3">
      <c r="A37" s="56" t="s">
        <v>106</v>
      </c>
      <c r="B37" s="57"/>
      <c r="C37" s="57"/>
      <c r="D37" s="57"/>
      <c r="E37" s="58"/>
      <c r="F37" s="59">
        <f>SUM(F3:F18)</f>
        <v>18569.89</v>
      </c>
      <c r="G37" s="59">
        <f>SUM(G3:G18)</f>
        <v>4160</v>
      </c>
      <c r="H37" s="59">
        <f>SUM(H3:H18)</f>
        <v>22729.89</v>
      </c>
      <c r="I37" s="60"/>
      <c r="J37" s="57"/>
      <c r="K37" s="57"/>
      <c r="L37" s="57"/>
      <c r="M37" s="61"/>
      <c r="N37" s="61"/>
      <c r="O37" s="61"/>
      <c r="P37" s="62"/>
    </row>
    <row r="38" spans="1:28" ht="24.75" customHeight="1" x14ac:dyDescent="0.25">
      <c r="A38" s="50"/>
      <c r="B38" s="51"/>
      <c r="C38" s="51"/>
      <c r="D38" s="51"/>
      <c r="E38" s="52"/>
      <c r="F38" s="53"/>
      <c r="G38" s="53"/>
      <c r="H38" s="53"/>
      <c r="I38" s="54"/>
      <c r="J38" s="51"/>
      <c r="K38" s="51"/>
      <c r="L38" s="51"/>
      <c r="M38" s="55"/>
      <c r="N38" s="55"/>
      <c r="O38" s="55"/>
      <c r="P38" s="55"/>
    </row>
    <row r="39" spans="1:28" x14ac:dyDescent="0.25">
      <c r="A39" s="42" t="s">
        <v>95</v>
      </c>
      <c r="B39" s="5"/>
      <c r="C39" s="5"/>
      <c r="D39" s="5"/>
      <c r="E39" s="36"/>
      <c r="F39" s="34"/>
      <c r="G39" s="34"/>
      <c r="H39" s="9"/>
      <c r="I39" s="8"/>
      <c r="J39" s="6"/>
      <c r="K39" s="6"/>
      <c r="L39" s="6"/>
      <c r="M39" s="37"/>
      <c r="N39" s="37"/>
      <c r="O39" s="37"/>
      <c r="P39" s="37"/>
    </row>
    <row r="40" spans="1:28" ht="30" customHeight="1" x14ac:dyDescent="0.25">
      <c r="A40" s="42" t="s">
        <v>96</v>
      </c>
      <c r="B40" s="5"/>
      <c r="C40" s="70" t="s">
        <v>112</v>
      </c>
      <c r="D40" s="5"/>
      <c r="E40" s="36"/>
      <c r="F40" s="34">
        <v>100</v>
      </c>
      <c r="G40" s="34"/>
      <c r="H40" s="9"/>
      <c r="I40" s="8"/>
      <c r="J40" s="6"/>
      <c r="K40" s="6" t="s">
        <v>80</v>
      </c>
      <c r="L40" s="6"/>
      <c r="M40" s="37"/>
      <c r="N40" s="37"/>
      <c r="O40" s="37"/>
      <c r="P40" s="37"/>
      <c r="Q40" s="6"/>
    </row>
    <row r="41" spans="1:28" ht="30" customHeight="1" x14ac:dyDescent="0.25">
      <c r="A41" s="42" t="s">
        <v>97</v>
      </c>
      <c r="B41" s="5"/>
      <c r="C41" s="70" t="s">
        <v>112</v>
      </c>
      <c r="D41" s="5"/>
      <c r="E41" s="36"/>
      <c r="F41" s="34"/>
      <c r="G41" s="34"/>
      <c r="H41" s="9"/>
      <c r="I41" s="8"/>
      <c r="J41" s="6"/>
      <c r="K41" s="6"/>
      <c r="L41" s="6"/>
      <c r="M41" s="37"/>
      <c r="N41" s="37"/>
      <c r="O41" s="37"/>
      <c r="P41" s="37"/>
      <c r="Q41" s="6"/>
    </row>
    <row r="42" spans="1:28" ht="30" customHeight="1" x14ac:dyDescent="0.25">
      <c r="A42" s="42" t="s">
        <v>98</v>
      </c>
      <c r="B42" s="5"/>
      <c r="C42" s="70" t="s">
        <v>112</v>
      </c>
      <c r="D42" s="5"/>
      <c r="E42" s="36"/>
      <c r="F42" s="34">
        <v>120</v>
      </c>
      <c r="G42" s="34"/>
      <c r="H42" s="9"/>
      <c r="I42" s="8"/>
      <c r="J42" s="6"/>
      <c r="K42" s="6"/>
      <c r="L42" s="6"/>
      <c r="M42" s="37"/>
      <c r="N42" s="37"/>
      <c r="O42" s="37"/>
      <c r="P42" s="37"/>
      <c r="Q42" s="6"/>
    </row>
    <row r="43" spans="1:28" ht="30" customHeight="1" x14ac:dyDescent="0.25">
      <c r="A43" s="42" t="s">
        <v>99</v>
      </c>
      <c r="B43" s="5"/>
      <c r="C43" s="70" t="s">
        <v>112</v>
      </c>
      <c r="D43" s="5"/>
      <c r="E43" s="36"/>
      <c r="F43" s="34">
        <v>100</v>
      </c>
      <c r="G43" s="34"/>
      <c r="H43" s="9"/>
      <c r="I43" s="8"/>
      <c r="J43" s="6"/>
      <c r="K43" s="6"/>
      <c r="L43" s="6"/>
      <c r="M43" s="37"/>
      <c r="N43" s="37"/>
      <c r="O43" s="37"/>
      <c r="P43" s="37"/>
      <c r="Q43" s="6"/>
    </row>
    <row r="44" spans="1:28" ht="30" customHeight="1" x14ac:dyDescent="0.25">
      <c r="A44" s="44" t="s">
        <v>100</v>
      </c>
      <c r="B44" s="6"/>
      <c r="C44" s="70" t="s">
        <v>112</v>
      </c>
      <c r="D44" s="6"/>
      <c r="E44" s="38"/>
      <c r="F44" s="9"/>
      <c r="G44" s="9"/>
      <c r="H44" s="9"/>
      <c r="I44" s="8"/>
      <c r="J44" s="6"/>
      <c r="K44" s="6"/>
      <c r="L44" s="6"/>
      <c r="M44" s="37"/>
      <c r="N44" s="37"/>
      <c r="O44" s="37"/>
      <c r="P44" s="37"/>
      <c r="Q44" s="6"/>
    </row>
    <row r="45" spans="1:28" ht="30" customHeight="1" x14ac:dyDescent="0.25">
      <c r="A45" s="44" t="s">
        <v>101</v>
      </c>
      <c r="B45" s="6"/>
      <c r="C45" s="70" t="s">
        <v>112</v>
      </c>
      <c r="D45" s="6"/>
      <c r="E45" s="38"/>
      <c r="F45" s="9">
        <v>80</v>
      </c>
      <c r="G45" s="9"/>
      <c r="H45" s="9"/>
      <c r="I45" s="8"/>
      <c r="J45" s="6"/>
      <c r="K45" s="6"/>
      <c r="L45" s="6"/>
      <c r="M45" s="37"/>
      <c r="N45" s="37"/>
      <c r="O45" s="37"/>
      <c r="P45" s="37"/>
      <c r="Q45" s="6"/>
    </row>
    <row r="46" spans="1:28" ht="30" customHeight="1" x14ac:dyDescent="0.25">
      <c r="A46" s="44" t="s">
        <v>102</v>
      </c>
      <c r="B46" s="6"/>
      <c r="C46" s="70" t="s">
        <v>112</v>
      </c>
      <c r="D46" s="6"/>
      <c r="E46" s="38"/>
      <c r="F46" s="9">
        <v>80</v>
      </c>
      <c r="G46" s="9"/>
      <c r="H46" s="9"/>
      <c r="I46" s="8"/>
      <c r="J46" s="6"/>
      <c r="K46" s="6"/>
      <c r="L46" s="6"/>
      <c r="M46" s="37"/>
      <c r="N46" s="37"/>
      <c r="O46" s="37"/>
      <c r="P46" s="37"/>
      <c r="Q46" s="6"/>
    </row>
    <row r="47" spans="1:28" ht="30" customHeight="1" x14ac:dyDescent="0.25">
      <c r="A47" s="44" t="s">
        <v>103</v>
      </c>
      <c r="B47" s="6"/>
      <c r="C47" s="70" t="s">
        <v>112</v>
      </c>
      <c r="D47" s="6"/>
      <c r="E47" s="38"/>
      <c r="F47" s="9"/>
      <c r="G47" s="9"/>
      <c r="H47" s="9"/>
      <c r="I47" s="8"/>
      <c r="J47" s="6"/>
      <c r="K47" s="6"/>
      <c r="L47" s="6"/>
      <c r="M47" s="37"/>
      <c r="N47" s="37"/>
      <c r="O47" s="37"/>
      <c r="P47" s="37"/>
      <c r="Q47" s="6"/>
    </row>
    <row r="48" spans="1:28" ht="30" customHeight="1" x14ac:dyDescent="0.25">
      <c r="A48" s="44" t="s">
        <v>104</v>
      </c>
      <c r="B48" s="6"/>
      <c r="C48" s="70" t="s">
        <v>112</v>
      </c>
      <c r="D48" s="6"/>
      <c r="E48" s="38"/>
      <c r="F48" s="9"/>
      <c r="G48" s="9"/>
      <c r="H48" s="9"/>
      <c r="I48" s="8"/>
      <c r="J48" s="6"/>
      <c r="K48" s="6"/>
      <c r="L48" s="6"/>
      <c r="M48" s="37"/>
      <c r="N48" s="37"/>
      <c r="O48" s="37"/>
      <c r="P48" s="37"/>
      <c r="Q48" s="6"/>
    </row>
    <row r="49" spans="1:17" ht="30" customHeight="1" x14ac:dyDescent="0.25">
      <c r="A49" s="44" t="s">
        <v>105</v>
      </c>
      <c r="B49" s="6"/>
      <c r="C49" s="70" t="s">
        <v>112</v>
      </c>
      <c r="D49" s="6"/>
      <c r="E49" s="38"/>
      <c r="F49" s="9">
        <v>151.26</v>
      </c>
      <c r="G49" s="9"/>
      <c r="H49" s="9"/>
      <c r="I49" s="8"/>
      <c r="J49" s="6"/>
      <c r="K49" s="6"/>
      <c r="L49" s="6"/>
      <c r="M49" s="37"/>
      <c r="N49" s="37"/>
      <c r="O49" s="37"/>
      <c r="P49" s="37"/>
      <c r="Q49" s="6"/>
    </row>
    <row r="50" spans="1:17" ht="15.75" thickBot="1" x14ac:dyDescent="0.3"/>
    <row r="51" spans="1:17" ht="22.5" customHeight="1" thickBot="1" x14ac:dyDescent="0.3">
      <c r="A51" s="63" t="s">
        <v>107</v>
      </c>
      <c r="B51" s="64"/>
      <c r="C51" s="64"/>
      <c r="D51" s="64"/>
      <c r="E51" s="65"/>
      <c r="F51" s="66">
        <f>SUM(F40:F49)</f>
        <v>631.26</v>
      </c>
      <c r="G51" s="66"/>
      <c r="H51" s="66"/>
      <c r="I51" s="67"/>
      <c r="J51" s="64"/>
      <c r="K51" s="64"/>
      <c r="L51" s="64"/>
      <c r="M51" s="68"/>
      <c r="N51" s="68"/>
      <c r="O51" s="68"/>
      <c r="P51" s="69"/>
    </row>
    <row r="53" spans="1:17" x14ac:dyDescent="0.25">
      <c r="A53" s="13" t="s">
        <v>108</v>
      </c>
      <c r="E53" s="19" t="s">
        <v>109</v>
      </c>
      <c r="F53" s="16">
        <f>F51+F37</f>
        <v>19201.149999999998</v>
      </c>
    </row>
    <row r="54" spans="1:17" x14ac:dyDescent="0.25">
      <c r="E54" s="19" t="s">
        <v>110</v>
      </c>
      <c r="F54" s="16">
        <f>F53*12</f>
        <v>230413.8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84B25B71A832B4D9BAA9510B89BC89E" ma:contentTypeVersion="12" ma:contentTypeDescription="Ein neues Dokument erstellen." ma:contentTypeScope="" ma:versionID="b3ac173d12f23ae51b7f24315667f67a">
  <xsd:schema xmlns:xsd="http://www.w3.org/2001/XMLSchema" xmlns:xs="http://www.w3.org/2001/XMLSchema" xmlns:p="http://schemas.microsoft.com/office/2006/metadata/properties" xmlns:ns3="399e7d82-afc4-4c9b-b407-8388274f9805" targetNamespace="http://schemas.microsoft.com/office/2006/metadata/properties" ma:root="true" ma:fieldsID="9ad24bf8508ca314c4c191d2b2023178" ns3:_="">
    <xsd:import namespace="399e7d82-afc4-4c9b-b407-8388274f980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SystemTags" minOccurs="0"/>
                <xsd:element ref="ns3:_activity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e7d82-afc4-4c9b-b407-8388274f98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99e7d82-afc4-4c9b-b407-8388274f9805" xsi:nil="true"/>
  </documentManagement>
</p:properties>
</file>

<file path=customXml/itemProps1.xml><?xml version="1.0" encoding="utf-8"?>
<ds:datastoreItem xmlns:ds="http://schemas.openxmlformats.org/officeDocument/2006/customXml" ds:itemID="{C5E337D6-8390-4CE7-B146-F8EFD21145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0C2497-655C-4724-AD88-6DB9F6E86A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9e7d82-afc4-4c9b-b407-8388274f98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23F96B-9857-4929-B5A1-D38FCCA0B592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399e7d82-afc4-4c9b-b407-8388274f9805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Alexander Zettl</cp:lastModifiedBy>
  <dcterms:created xsi:type="dcterms:W3CDTF">2025-03-13T16:06:47Z</dcterms:created>
  <dcterms:modified xsi:type="dcterms:W3CDTF">2026-03-12T09:44:39Z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0x010100A84B25B71A832B4D9BAA9510B89BC89E</vt:lpwstr>
  </property>
</Properties>
</file>